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<sst xmlns="http://schemas.openxmlformats.org/spreadsheetml/2006/main" count="162" uniqueCount="113">
  <si>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</si>
  <si>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</si>
  <si>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</si>
  <si>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</si>
  <si>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</si>
  <si>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</si>
  <si>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</si>
  <si>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</si>
  <si>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</si>
  <si>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</si>
  <si>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</si>
  <si>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</si>
  <si>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</si>
  <si>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</si>
  <si>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</si>
  <si>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</si>
  <si>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</si>
  <si>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</si>
  <si>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</si>
  <si>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</si>
  <si>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</si>
  <si>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</si>
  <si>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</si>
  <si>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</si>
  <si>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</si>
  <si>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</si>
  <si>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</si>
  <si>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</si>
  <si>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</si>
  <si>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</si>
  <si>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</si>
  <si>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</si>
  <si>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</si>
  <si>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</si>
  <si>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</si>
  <si>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</si>
  <si>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</si>
  <si>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</si>
  <si>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</si>
  <si>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</si>
  <si>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</si>
  <si>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</si>
  <si>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</si>
  <si>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</si>
  <si>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</si>
  <si>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</si>
  <si>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</si>
  <si>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</si>
  <si>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</si>
  <si>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</si>
  <si>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</si>
  <si>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</si>
  <si>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</si>
  <si>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</si>
  <si>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</si>
  <si>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</si>
  <si>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</si>
  <si>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</si>
  <si>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</si>
  <si>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</si>
  <si>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</si>
  <si>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</si>
  <si>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</si>
  <si>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</si>
  <si>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</si>
  <si>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</si>
  <si>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</si>
  <si>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</si>
  <si>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</si>
  <si>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</si>
  <si>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</si>
  <si>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</si>
  <si>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</si>
  <si>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</si>
  <si>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</si>
  <si>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</si>
  <si>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</si>
  <si>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</si>
  <si>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</si>
  <si>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</si>
  <si>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</si>
  <si>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</si>
  <si>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</si>
  <si>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</si>
  <si>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</si>
  <si>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</si>
  <si>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</si>
  <si>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</si>
  <si>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</si>
  <si>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</si>
  <si>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</si>
  <si>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</si>
  <si>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</si>
  <si>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</si>
  <si>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</si>
  <si>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</si>
  <si>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</si>
  <si>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</si>
  <si>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</si>
  <si>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</si>
  <si>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</si>
  <si>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</si>
  <si>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</si>
  <si>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</si>
  <si>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</si>
  <si>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</si>
  <si>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</si>
  <si>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</si>
  <si>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</si>
  <si>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</si>
  <si>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</si>
  <si>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</si>
  <si>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2016 рік станом на 06.10.2016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</si>
</sst>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5320925"/>
        <c:axId val="49452870"/>
      </c:bar3D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52870"/>
        <c:crosses val="autoZero"/>
        <c:auto val="1"/>
        <c:lblOffset val="100"/>
        <c:tickLblSkip val="1"/>
        <c:noMultiLvlLbl val="0"/>
      </c:catAx>
      <c:valAx>
        <c:axId val="49452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0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2422647"/>
        <c:axId val="46259504"/>
      </c:bar3D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9504"/>
        <c:crosses val="autoZero"/>
        <c:auto val="1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13682353"/>
        <c:axId val="56032314"/>
      </c:bar3D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34528779"/>
        <c:axId val="42323556"/>
      </c:bar3D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3556"/>
        <c:crosses val="autoZero"/>
        <c:auto val="1"/>
        <c:lblOffset val="100"/>
        <c:tickLblSkip val="1"/>
        <c:noMultiLvlLbl val="0"/>
      </c:catAx>
      <c:valAx>
        <c:axId val="42323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8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5367685"/>
        <c:axId val="5655982"/>
      </c:bar3D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5982"/>
        <c:crosses val="autoZero"/>
        <c:auto val="1"/>
        <c:lblOffset val="100"/>
        <c:tickLblSkip val="2"/>
        <c:noMultiLvlLbl val="0"/>
      </c:catAx>
      <c:valAx>
        <c:axId val="5655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7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50903839"/>
        <c:axId val="55481368"/>
      </c:bar3D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81368"/>
        <c:crosses val="autoZero"/>
        <c:auto val="1"/>
        <c:lblOffset val="100"/>
        <c:tickLblSkip val="1"/>
        <c:noMultiLvlLbl val="0"/>
      </c:catAx>
      <c:valAx>
        <c:axId val="5548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3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9570265"/>
        <c:axId val="64805794"/>
      </c:bar3D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6381235"/>
        <c:axId val="14777932"/>
      </c:bar3D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65892525"/>
        <c:axId val="56161814"/>
      </c:bar3D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101</v>
      </c>
      <c r="D3" s="129" t="s">
        <v>23</v>
      </c>
      <c r="E3" s="129" t="s">
        <v>22</v>
      </c>
      <c r="F3" s="129" t="s">
        <v>110</v>
      </c>
      <c r="G3" s="129" t="s">
        <v>103</v>
      </c>
      <c r="H3" s="129" t="s">
        <v>111</v>
      </c>
      <c r="I3" s="129" t="s">
        <v>102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</f>
        <v>296614.50000000006</v>
      </c>
      <c r="E6" s="3">
        <f>D6/D150*100</f>
        <v>26.959837078198245</v>
      </c>
      <c r="F6" s="3">
        <f>D6/B6*100</f>
        <v>81.41561269801885</v>
      </c>
      <c r="G6" s="3">
        <f aca="true" t="shared" si="0" ref="G6:G43">D6/C6*100</f>
        <v>65.86328197166287</v>
      </c>
      <c r="H6" s="47">
        <f>B6-D6</f>
        <v>67706.89999999997</v>
      </c>
      <c r="I6" s="47">
        <f aca="true" t="shared" si="1" ref="I6:I43">C6-D6</f>
        <v>153734.29999999993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</f>
        <v>129865.9</v>
      </c>
      <c r="E7" s="95">
        <f>D7/D6*100</f>
        <v>43.78272134369695</v>
      </c>
      <c r="F7" s="95">
        <f>D7/B7*100</f>
        <v>82.66311315025976</v>
      </c>
      <c r="G7" s="95">
        <f>D7/C7*100</f>
        <v>69.11525213733437</v>
      </c>
      <c r="H7" s="105">
        <f>B7-D7</f>
        <v>27236.70000000001</v>
      </c>
      <c r="I7" s="105">
        <f t="shared" si="1"/>
        <v>58031.70000000001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</f>
        <v>227218.39999999988</v>
      </c>
      <c r="E8" s="1">
        <f>D8/D6*100</f>
        <v>76.60394215387308</v>
      </c>
      <c r="F8" s="1">
        <f>D8/B8*100</f>
        <v>88.29903279196259</v>
      </c>
      <c r="G8" s="1">
        <f t="shared" si="0"/>
        <v>72.71761351926025</v>
      </c>
      <c r="H8" s="44">
        <f>B8-D8</f>
        <v>30109.90000000011</v>
      </c>
      <c r="I8" s="44">
        <f t="shared" si="1"/>
        <v>85248.40000000005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</f>
        <v>40.89999999999999</v>
      </c>
      <c r="E9" s="12">
        <f>D9/D6*100</f>
        <v>0.013788941538596389</v>
      </c>
      <c r="F9" s="120">
        <f>D9/B9*100</f>
        <v>52.7061855670103</v>
      </c>
      <c r="G9" s="1">
        <f t="shared" si="0"/>
        <v>47.72462077012835</v>
      </c>
      <c r="H9" s="44">
        <f aca="true" t="shared" si="2" ref="H9:H43">B9-D9</f>
        <v>36.7</v>
      </c>
      <c r="I9" s="44">
        <f t="shared" si="1"/>
        <v>44.80000000000001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</f>
        <v>18197.80000000001</v>
      </c>
      <c r="E10" s="1">
        <f>D10/D6*100</f>
        <v>6.135168712251089</v>
      </c>
      <c r="F10" s="1">
        <f aca="true" t="shared" si="3" ref="F10:F41">D10/B10*100</f>
        <v>71.55557827435842</v>
      </c>
      <c r="G10" s="1">
        <f t="shared" si="0"/>
        <v>67.11489098043847</v>
      </c>
      <c r="H10" s="44">
        <f t="shared" si="2"/>
        <v>7233.8999999999905</v>
      </c>
      <c r="I10" s="44">
        <f t="shared" si="1"/>
        <v>8916.599999999991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</f>
        <v>32626.600000000002</v>
      </c>
      <c r="E11" s="1">
        <f>D11/D6*100</f>
        <v>10.999664547754744</v>
      </c>
      <c r="F11" s="1">
        <f t="shared" si="3"/>
        <v>59.12768961161583</v>
      </c>
      <c r="G11" s="1">
        <f t="shared" si="0"/>
        <v>43.51327273115251</v>
      </c>
      <c r="H11" s="44">
        <f t="shared" si="2"/>
        <v>22553.3</v>
      </c>
      <c r="I11" s="44">
        <f t="shared" si="1"/>
        <v>42354.2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</f>
        <v>9254.7</v>
      </c>
      <c r="E12" s="1">
        <f>D12/D6*100</f>
        <v>3.1201104463874825</v>
      </c>
      <c r="F12" s="1">
        <f t="shared" si="3"/>
        <v>77.66681492795342</v>
      </c>
      <c r="G12" s="1">
        <f t="shared" si="0"/>
        <v>62.786295793758484</v>
      </c>
      <c r="H12" s="44">
        <f t="shared" si="2"/>
        <v>2661.199999999999</v>
      </c>
      <c r="I12" s="44">
        <f t="shared" si="1"/>
        <v>5485.299999999999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9276.100000000173</v>
      </c>
      <c r="E13" s="1">
        <f>D13/D6*100</f>
        <v>3.127325198195021</v>
      </c>
      <c r="F13" s="1">
        <f t="shared" si="3"/>
        <v>64.47108701695964</v>
      </c>
      <c r="G13" s="1">
        <f t="shared" si="0"/>
        <v>44.253879805926935</v>
      </c>
      <c r="H13" s="44">
        <f t="shared" si="2"/>
        <v>5111.899999999858</v>
      </c>
      <c r="I13" s="44">
        <f t="shared" si="1"/>
        <v>11684.999999999876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</f>
        <v>182540.3</v>
      </c>
      <c r="E18" s="3">
        <f>D18/D150*100</f>
        <v>16.591423373454198</v>
      </c>
      <c r="F18" s="3">
        <f>D18/B18*100</f>
        <v>84.06989939630412</v>
      </c>
      <c r="G18" s="3">
        <f t="shared" si="0"/>
        <v>70.00908958418029</v>
      </c>
      <c r="H18" s="47">
        <f>B18-D18</f>
        <v>34588.90000000002</v>
      </c>
      <c r="I18" s="47">
        <f t="shared" si="1"/>
        <v>78197.70000000001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</f>
        <v>134000.59999999998</v>
      </c>
      <c r="E19" s="95">
        <f>D19/D18*100</f>
        <v>73.40877603466193</v>
      </c>
      <c r="F19" s="95">
        <f t="shared" si="3"/>
        <v>84.80132846381814</v>
      </c>
      <c r="G19" s="95">
        <f t="shared" si="0"/>
        <v>69.9623301528461</v>
      </c>
      <c r="H19" s="105">
        <f t="shared" si="2"/>
        <v>24016.50000000003</v>
      </c>
      <c r="I19" s="105">
        <f t="shared" si="1"/>
        <v>57531.90000000002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</f>
        <v>142241.1</v>
      </c>
      <c r="E20" s="1">
        <f>D20/D18*100</f>
        <v>77.92312163396248</v>
      </c>
      <c r="F20" s="1">
        <f t="shared" si="3"/>
        <v>89.1140041474279</v>
      </c>
      <c r="G20" s="1">
        <f t="shared" si="0"/>
        <v>75.02729634814422</v>
      </c>
      <c r="H20" s="44">
        <f t="shared" si="2"/>
        <v>17375.899999999994</v>
      </c>
      <c r="I20" s="44">
        <f t="shared" si="1"/>
        <v>47344.69999999998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9.012420818854796</v>
      </c>
      <c r="F21" s="1">
        <f t="shared" si="3"/>
        <v>81.18766439819773</v>
      </c>
      <c r="G21" s="1">
        <f t="shared" si="0"/>
        <v>74.40761294816302</v>
      </c>
      <c r="H21" s="44">
        <f t="shared" si="2"/>
        <v>3812</v>
      </c>
      <c r="I21" s="44">
        <f t="shared" si="1"/>
        <v>5658.399999999998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</f>
        <v>3108.6000000000004</v>
      </c>
      <c r="E22" s="1">
        <f>D22/D18*100</f>
        <v>1.7029664134440452</v>
      </c>
      <c r="F22" s="1">
        <f t="shared" si="3"/>
        <v>84.71223021582736</v>
      </c>
      <c r="G22" s="1">
        <f t="shared" si="0"/>
        <v>79.34352586844994</v>
      </c>
      <c r="H22" s="44">
        <f t="shared" si="2"/>
        <v>560.9999999999995</v>
      </c>
      <c r="I22" s="44">
        <f t="shared" si="1"/>
        <v>809.2999999999997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</f>
        <v>15177.099999999995</v>
      </c>
      <c r="E23" s="1">
        <f>D23/D18*100</f>
        <v>8.31438318004298</v>
      </c>
      <c r="F23" s="1">
        <f t="shared" si="3"/>
        <v>74.53968596981497</v>
      </c>
      <c r="G23" s="1">
        <f t="shared" si="0"/>
        <v>51.06111683051062</v>
      </c>
      <c r="H23" s="44">
        <f t="shared" si="2"/>
        <v>5184.000000000004</v>
      </c>
      <c r="I23" s="44">
        <f t="shared" si="1"/>
        <v>14546.300000000007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</f>
        <v>1148.1</v>
      </c>
      <c r="E24" s="1">
        <f>D24/D18*100</f>
        <v>0.6289570029193553</v>
      </c>
      <c r="F24" s="1">
        <f t="shared" si="3"/>
        <v>83.45569528240168</v>
      </c>
      <c r="G24" s="1">
        <f t="shared" si="0"/>
        <v>72.13495853229455</v>
      </c>
      <c r="H24" s="44">
        <f t="shared" si="2"/>
        <v>227.60000000000014</v>
      </c>
      <c r="I24" s="44">
        <f t="shared" si="1"/>
        <v>443.5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4414.099999999986</v>
      </c>
      <c r="E25" s="1">
        <f>D25/D18*100</f>
        <v>2.4181509507763415</v>
      </c>
      <c r="F25" s="1">
        <f t="shared" si="3"/>
        <v>37.273379776229525</v>
      </c>
      <c r="G25" s="1">
        <f t="shared" si="0"/>
        <v>31.96399606071126</v>
      </c>
      <c r="H25" s="44">
        <f t="shared" si="2"/>
        <v>7428.400000000025</v>
      </c>
      <c r="I25" s="44">
        <f t="shared" si="1"/>
        <v>9395.500000000025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</f>
        <v>49833.5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</f>
        <v>35379.5</v>
      </c>
      <c r="E33" s="3">
        <f>D33/D150*100</f>
        <v>3.215707782013741</v>
      </c>
      <c r="F33" s="3">
        <f>D33/B33*100</f>
        <v>85.83298964069968</v>
      </c>
      <c r="G33" s="3">
        <f t="shared" si="0"/>
        <v>70.99541473105441</v>
      </c>
      <c r="H33" s="47">
        <f t="shared" si="2"/>
        <v>5839.5</v>
      </c>
      <c r="I33" s="47">
        <f t="shared" si="1"/>
        <v>14454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</f>
        <v>26118.399999999987</v>
      </c>
      <c r="E34" s="1">
        <f>D34/D33*100</f>
        <v>73.82354188159806</v>
      </c>
      <c r="F34" s="1">
        <f t="shared" si="3"/>
        <v>87.05320836721901</v>
      </c>
      <c r="G34" s="1">
        <f t="shared" si="0"/>
        <v>71.85392841127612</v>
      </c>
      <c r="H34" s="44">
        <f t="shared" si="2"/>
        <v>3884.4000000000124</v>
      </c>
      <c r="I34" s="44">
        <f t="shared" si="1"/>
        <v>10230.900000000009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</f>
        <v>1290.3999999999994</v>
      </c>
      <c r="E36" s="1">
        <f>D36/D33*100</f>
        <v>3.6473098828417574</v>
      </c>
      <c r="F36" s="1">
        <f t="shared" si="3"/>
        <v>58.07903501665314</v>
      </c>
      <c r="G36" s="1">
        <f t="shared" si="0"/>
        <v>38.12788086514595</v>
      </c>
      <c r="H36" s="44">
        <f t="shared" si="2"/>
        <v>931.4000000000008</v>
      </c>
      <c r="I36" s="44">
        <f t="shared" si="1"/>
        <v>2094.000000000001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</f>
        <v>784.1</v>
      </c>
      <c r="E37" s="17">
        <f>D37/D33*100</f>
        <v>2.2162551760200118</v>
      </c>
      <c r="F37" s="17">
        <f t="shared" si="3"/>
        <v>86.13643853674613</v>
      </c>
      <c r="G37" s="17">
        <f t="shared" si="0"/>
        <v>84.37533627461531</v>
      </c>
      <c r="H37" s="53">
        <f t="shared" si="2"/>
        <v>126.19999999999993</v>
      </c>
      <c r="I37" s="53">
        <f t="shared" si="1"/>
        <v>145.19999999999993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0.07207563702143896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9109.700000000006</v>
      </c>
      <c r="D39" s="42">
        <f>D33-D34-D36-D37-D35-D38</f>
        <v>7161.100000000013</v>
      </c>
      <c r="E39" s="1">
        <f>D39/D33*100</f>
        <v>20.240817422518727</v>
      </c>
      <c r="F39" s="1">
        <f t="shared" si="3"/>
        <v>89.02965127121293</v>
      </c>
      <c r="G39" s="1">
        <f t="shared" si="0"/>
        <v>78.60961392801089</v>
      </c>
      <c r="H39" s="44">
        <f>B39-D39</f>
        <v>882.3999999999878</v>
      </c>
      <c r="I39" s="44">
        <f t="shared" si="1"/>
        <v>1948.599999999993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1089.9</v>
      </c>
      <c r="C43" s="46">
        <f>829.5+61+9+3+3+433</f>
        <v>1338.5</v>
      </c>
      <c r="D43" s="47">
        <f>22.2+3+5+12.1+5.3+62.1+8.7+22.7+11.7+44.1-0.1+8.7+8.3+9+2+12.1+30.9+11+14.3+28.5+0.1+1.2+34+0.6+0.1+2.3+3+1.5+17.9+19.5+82.4-0.1+0.8+8.4+18.6+22.3+0.1+13.7+8+9.3+10.6+0.7+8+22.7+7+24+0.8+46.6-0.1+44.2+12</f>
        <v>741.8000000000002</v>
      </c>
      <c r="E43" s="3">
        <f>D43/D150*100</f>
        <v>0.06742356541776434</v>
      </c>
      <c r="F43" s="3">
        <f>D43/B43*100</f>
        <v>68.06129002660796</v>
      </c>
      <c r="G43" s="3">
        <f t="shared" si="0"/>
        <v>55.42024654463954</v>
      </c>
      <c r="H43" s="47">
        <f t="shared" si="2"/>
        <v>348.0999999999999</v>
      </c>
      <c r="I43" s="47">
        <f t="shared" si="1"/>
        <v>596.6999999999998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0.5026773099797054</v>
      </c>
      <c r="F45" s="3">
        <f>D45/B45*100</f>
        <v>87.48991504911963</v>
      </c>
      <c r="G45" s="3">
        <f aca="true" t="shared" si="4" ref="G45:G76">D45/C45*100</f>
        <v>71.02312858775635</v>
      </c>
      <c r="H45" s="47">
        <f>B45-D45</f>
        <v>790.8000000000011</v>
      </c>
      <c r="I45" s="47">
        <f aca="true" t="shared" si="5" ref="I45:I77">C45-D45</f>
        <v>2256.4000000000015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88.44583147570219</v>
      </c>
      <c r="G46" s="1">
        <f t="shared" si="4"/>
        <v>73.4363894811656</v>
      </c>
      <c r="H46" s="44">
        <f aca="true" t="shared" si="7" ref="H46:H74">B46-D46</f>
        <v>647.8999999999996</v>
      </c>
      <c r="I46" s="44">
        <f t="shared" si="5"/>
        <v>1794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</f>
        <v>35.300000000000004</v>
      </c>
      <c r="E48" s="1">
        <f>D48/D45*100</f>
        <v>0.6382786366512975</v>
      </c>
      <c r="F48" s="1">
        <f t="shared" si="6"/>
        <v>76.40692640692642</v>
      </c>
      <c r="G48" s="1">
        <f t="shared" si="4"/>
        <v>49.92927864214993</v>
      </c>
      <c r="H48" s="44">
        <f t="shared" si="7"/>
        <v>10.899999999999999</v>
      </c>
      <c r="I48" s="44">
        <f t="shared" si="5"/>
        <v>35.4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81.4438502673797</v>
      </c>
      <c r="G49" s="1">
        <f t="shared" si="4"/>
        <v>50.01642036124796</v>
      </c>
      <c r="H49" s="44">
        <f t="shared" si="7"/>
        <v>69.39999999999992</v>
      </c>
      <c r="I49" s="44">
        <f t="shared" si="5"/>
        <v>304.3999999999999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229.89999999999864</v>
      </c>
      <c r="E50" s="1">
        <f>D50/D45*100</f>
        <v>4.156947834734629</v>
      </c>
      <c r="F50" s="1">
        <f t="shared" si="6"/>
        <v>78.59829059829009</v>
      </c>
      <c r="G50" s="1">
        <f t="shared" si="4"/>
        <v>65.25688333806373</v>
      </c>
      <c r="H50" s="44">
        <f t="shared" si="7"/>
        <v>62.60000000000153</v>
      </c>
      <c r="I50" s="44">
        <f t="shared" si="5"/>
        <v>122.40000000000154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</f>
        <v>10670.299999999992</v>
      </c>
      <c r="E51" s="3">
        <f>D51/D150*100</f>
        <v>0.969843178858412</v>
      </c>
      <c r="F51" s="3">
        <f>D51/B51*100</f>
        <v>78.75341353605427</v>
      </c>
      <c r="G51" s="3">
        <f t="shared" si="4"/>
        <v>64.42989898014017</v>
      </c>
      <c r="H51" s="47">
        <f>B51-D51</f>
        <v>2878.700000000008</v>
      </c>
      <c r="I51" s="47">
        <f t="shared" si="5"/>
        <v>5890.800000000007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</f>
        <v>7260.699999999998</v>
      </c>
      <c r="E52" s="1">
        <f>D52/D51*100</f>
        <v>68.04588437063629</v>
      </c>
      <c r="F52" s="1">
        <f t="shared" si="6"/>
        <v>85.60631963685667</v>
      </c>
      <c r="G52" s="1">
        <f t="shared" si="4"/>
        <v>70.29635868986414</v>
      </c>
      <c r="H52" s="44">
        <f t="shared" si="7"/>
        <v>1220.800000000002</v>
      </c>
      <c r="I52" s="44">
        <f t="shared" si="5"/>
        <v>3068.0000000000027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</f>
        <v>154.50000000000003</v>
      </c>
      <c r="E54" s="1">
        <f>D54/D51*100</f>
        <v>1.4479442939748661</v>
      </c>
      <c r="F54" s="1">
        <f t="shared" si="6"/>
        <v>63.60642239604777</v>
      </c>
      <c r="G54" s="1">
        <f t="shared" si="4"/>
        <v>53.83275261324043</v>
      </c>
      <c r="H54" s="44">
        <f t="shared" si="7"/>
        <v>88.39999999999998</v>
      </c>
      <c r="I54" s="44">
        <f t="shared" si="5"/>
        <v>132.49999999999997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</f>
        <v>397.50000000000006</v>
      </c>
      <c r="E55" s="1">
        <f>D55/D51*100</f>
        <v>3.7252935718770828</v>
      </c>
      <c r="F55" s="1">
        <f t="shared" si="6"/>
        <v>60.01811867733656</v>
      </c>
      <c r="G55" s="1">
        <f t="shared" si="4"/>
        <v>42.599935698210274</v>
      </c>
      <c r="H55" s="44">
        <f t="shared" si="7"/>
        <v>264.7999999999999</v>
      </c>
      <c r="I55" s="44">
        <f t="shared" si="5"/>
        <v>535.5999999999999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</f>
        <v>160</v>
      </c>
      <c r="E56" s="1">
        <f>D56/D51*100</f>
        <v>1.4994892364788255</v>
      </c>
      <c r="F56" s="1">
        <f>D56/B56*100</f>
        <v>80</v>
      </c>
      <c r="G56" s="1">
        <f>D56/C56*100</f>
        <v>80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2697.599999999994</v>
      </c>
      <c r="E57" s="1">
        <f>D57/D51*100</f>
        <v>25.281388527032945</v>
      </c>
      <c r="F57" s="1">
        <f t="shared" si="6"/>
        <v>68.1849202537723</v>
      </c>
      <c r="G57" s="1">
        <f t="shared" si="4"/>
        <v>56.19648771951743</v>
      </c>
      <c r="H57" s="44">
        <f>B57-D57</f>
        <v>1258.7000000000062</v>
      </c>
      <c r="I57" s="44">
        <f>C57-D57</f>
        <v>2102.7000000000035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</f>
        <v>4412.999999999999</v>
      </c>
      <c r="E59" s="3">
        <f>D59/D150*100</f>
        <v>0.40110568103072775</v>
      </c>
      <c r="F59" s="3">
        <f>D59/B59*100</f>
        <v>78.70518994114498</v>
      </c>
      <c r="G59" s="3">
        <f t="shared" si="4"/>
        <v>72.20931374153221</v>
      </c>
      <c r="H59" s="47">
        <f>B59-D59</f>
        <v>1194.000000000001</v>
      </c>
      <c r="I59" s="47">
        <f t="shared" si="5"/>
        <v>1698.4000000000005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</f>
        <v>1218.6</v>
      </c>
      <c r="E60" s="1">
        <f>D60/D59*100</f>
        <v>27.613868116927264</v>
      </c>
      <c r="F60" s="1">
        <f t="shared" si="6"/>
        <v>88.35556844547563</v>
      </c>
      <c r="G60" s="1">
        <f t="shared" si="4"/>
        <v>74.18726409351028</v>
      </c>
      <c r="H60" s="44">
        <f t="shared" si="7"/>
        <v>160.60000000000014</v>
      </c>
      <c r="I60" s="44">
        <f t="shared" si="5"/>
        <v>424.0000000000002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7.06322229775663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4.622705642420124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58.341264445955154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104.09999999999877</v>
      </c>
      <c r="E64" s="1">
        <f>D64/D59*100</f>
        <v>2.3589394969408293</v>
      </c>
      <c r="F64" s="1">
        <f t="shared" si="6"/>
        <v>71.30136986301278</v>
      </c>
      <c r="G64" s="1">
        <f t="shared" si="4"/>
        <v>52.549217566884884</v>
      </c>
      <c r="H64" s="44">
        <f t="shared" si="7"/>
        <v>41.9000000000014</v>
      </c>
      <c r="I64" s="44">
        <f t="shared" si="5"/>
        <v>94.00000000000085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240.2</v>
      </c>
      <c r="C69" s="46">
        <f>C70+C71</f>
        <v>320.8</v>
      </c>
      <c r="D69" s="47">
        <f>SUM(D70:D71)</f>
        <v>179.5</v>
      </c>
      <c r="E69" s="35">
        <f>D69/D150*100</f>
        <v>0.01631508491842639</v>
      </c>
      <c r="F69" s="3">
        <f>D69/B69*100</f>
        <v>74.72939217318901</v>
      </c>
      <c r="G69" s="3">
        <f t="shared" si="4"/>
        <v>55.953865336658346</v>
      </c>
      <c r="H69" s="47">
        <f>B69-D69</f>
        <v>60.69999999999999</v>
      </c>
      <c r="I69" s="47">
        <f t="shared" si="5"/>
        <v>141.3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69.3</v>
      </c>
      <c r="C71" s="43">
        <v>149.8</v>
      </c>
      <c r="D71" s="44">
        <f>9.6</f>
        <v>9.6</v>
      </c>
      <c r="E71" s="1">
        <f>D71/D70*100</f>
        <v>5.650382577987051</v>
      </c>
      <c r="F71" s="1">
        <f t="shared" si="6"/>
        <v>13.852813852813853</v>
      </c>
      <c r="G71" s="1">
        <f t="shared" si="4"/>
        <v>6.408544726301734</v>
      </c>
      <c r="H71" s="44">
        <f t="shared" si="7"/>
        <v>59.699999999999996</v>
      </c>
      <c r="I71" s="44">
        <f t="shared" si="5"/>
        <v>140.20000000000002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50759.2</v>
      </c>
      <c r="C90" s="46">
        <f>50201.5+5861+2853.8+11.8-0.1+368.5+374.4</f>
        <v>59670.90000000001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+59.9+78.1</f>
        <v>42406.8</v>
      </c>
      <c r="E90" s="3">
        <f>D90/D150*100</f>
        <v>3.8544319950903856</v>
      </c>
      <c r="F90" s="3">
        <f aca="true" t="shared" si="10" ref="F90:F96">D90/B90*100</f>
        <v>83.54505193147254</v>
      </c>
      <c r="G90" s="3">
        <f t="shared" si="8"/>
        <v>71.06780692096146</v>
      </c>
      <c r="H90" s="47">
        <f aca="true" t="shared" si="11" ref="H90:H96">B90-D90</f>
        <v>8352.399999999994</v>
      </c>
      <c r="I90" s="47">
        <f t="shared" si="9"/>
        <v>17264.100000000006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</f>
        <v>36422.49999999999</v>
      </c>
      <c r="E91" s="1">
        <f>D91/D90*100</f>
        <v>85.8883480951168</v>
      </c>
      <c r="F91" s="1">
        <f t="shared" si="10"/>
        <v>86.2904295745951</v>
      </c>
      <c r="G91" s="1">
        <f t="shared" si="8"/>
        <v>73.3131779544169</v>
      </c>
      <c r="H91" s="44">
        <f t="shared" si="11"/>
        <v>5786.700000000004</v>
      </c>
      <c r="I91" s="44">
        <f t="shared" si="9"/>
        <v>13258.200000000004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</f>
        <v>1172.8999999999999</v>
      </c>
      <c r="E92" s="1">
        <f>D92/D90*100</f>
        <v>2.7658300083948797</v>
      </c>
      <c r="F92" s="1">
        <f t="shared" si="10"/>
        <v>75.950268730169</v>
      </c>
      <c r="G92" s="1">
        <f t="shared" si="8"/>
        <v>55.288960120675014</v>
      </c>
      <c r="H92" s="44">
        <f t="shared" si="11"/>
        <v>371.4000000000001</v>
      </c>
      <c r="I92" s="44">
        <f t="shared" si="9"/>
        <v>948.5000000000002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7005.7</v>
      </c>
      <c r="C94" s="43">
        <f>C90-C91-C92-C93</f>
        <v>7868.800000000012</v>
      </c>
      <c r="D94" s="43">
        <f>D90-D91-D92-D93</f>
        <v>4811.400000000011</v>
      </c>
      <c r="E94" s="1">
        <f>D94/D90*100</f>
        <v>11.345821896488323</v>
      </c>
      <c r="F94" s="1">
        <f t="shared" si="10"/>
        <v>68.67836190530583</v>
      </c>
      <c r="G94" s="1">
        <f>D94/C94*100</f>
        <v>61.14528263521761</v>
      </c>
      <c r="H94" s="44">
        <f t="shared" si="11"/>
        <v>2194.2999999999893</v>
      </c>
      <c r="I94" s="44">
        <f>C94-D94</f>
        <v>3057.4000000000015</v>
      </c>
    </row>
    <row r="95" spans="1:9" ht="18.75">
      <c r="A95" s="108" t="s">
        <v>12</v>
      </c>
      <c r="B95" s="111">
        <v>69041.8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</f>
        <v>64095.100000000006</v>
      </c>
      <c r="E95" s="107">
        <f>D95/D150*100</f>
        <v>5.8257214448748265</v>
      </c>
      <c r="F95" s="110">
        <f t="shared" si="10"/>
        <v>92.83520997424749</v>
      </c>
      <c r="G95" s="106">
        <f>D95/C95*100</f>
        <v>80.3257137128105</v>
      </c>
      <c r="H95" s="112">
        <f t="shared" si="11"/>
        <v>4946.699999999997</v>
      </c>
      <c r="I95" s="122">
        <f>C95-D95</f>
        <v>15698.899999999994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</f>
        <v>5047.5</v>
      </c>
      <c r="E96" s="117">
        <f>D96/D95*100</f>
        <v>7.875016966975634</v>
      </c>
      <c r="F96" s="118">
        <f t="shared" si="10"/>
        <v>82.40278185914389</v>
      </c>
      <c r="G96" s="119">
        <f>D96/C96*100</f>
        <v>62.48839368616528</v>
      </c>
      <c r="H96" s="123">
        <f t="shared" si="11"/>
        <v>1077.8999999999996</v>
      </c>
      <c r="I96" s="124">
        <f>C96-D96</f>
        <v>3030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8528.6</v>
      </c>
      <c r="C102" s="92">
        <f>10703.3-154-3.5-134.3+83.4+37+0.1</f>
        <v>10532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</f>
        <v>5753.9</v>
      </c>
      <c r="E102" s="19">
        <f>D102/D150*100</f>
        <v>0.5229825465857024</v>
      </c>
      <c r="F102" s="19">
        <f>D102/B102*100</f>
        <v>67.46593813756067</v>
      </c>
      <c r="G102" s="19">
        <f aca="true" t="shared" si="12" ref="G102:G148">D102/C102*100</f>
        <v>54.63254842385111</v>
      </c>
      <c r="H102" s="79">
        <f aca="true" t="shared" si="13" ref="H102:H107">B102-D102</f>
        <v>2774.7000000000007</v>
      </c>
      <c r="I102" s="79">
        <f aca="true" t="shared" si="14" ref="I102:I148">C102-D102</f>
        <v>4778.1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1.8995811536523053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v>6896.6</v>
      </c>
      <c r="C104" s="44">
        <f>8863.3-154-3.5-134.3+25.3</f>
        <v>8596.8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</f>
        <v>4944.2</v>
      </c>
      <c r="E104" s="1">
        <f>D104/D102*100</f>
        <v>85.92780548845131</v>
      </c>
      <c r="F104" s="1">
        <f aca="true" t="shared" si="15" ref="F104:F148">D104/B104*100</f>
        <v>71.69039816721282</v>
      </c>
      <c r="G104" s="1">
        <f t="shared" si="12"/>
        <v>57.51209752466034</v>
      </c>
      <c r="H104" s="44">
        <f t="shared" si="13"/>
        <v>1952.4000000000005</v>
      </c>
      <c r="I104" s="44">
        <f t="shared" si="14"/>
        <v>3652.5999999999995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700.3999999999996</v>
      </c>
      <c r="E106" s="84">
        <f>D106/D102*100</f>
        <v>12.172613357896378</v>
      </c>
      <c r="F106" s="84">
        <f t="shared" si="15"/>
        <v>46.46102819237145</v>
      </c>
      <c r="G106" s="84">
        <f t="shared" si="12"/>
        <v>40.07782101167312</v>
      </c>
      <c r="H106" s="124">
        <f>B106-D106</f>
        <v>807.1000000000004</v>
      </c>
      <c r="I106" s="124">
        <f t="shared" si="14"/>
        <v>1047.2000000000007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521686.1000000001</v>
      </c>
      <c r="C107" s="81">
        <f>SUM(C108:C147)-C115-C119+C148-C139-C140-C109-C112-C122-C123-C137-C131-C129</f>
        <v>586496.8999999999</v>
      </c>
      <c r="D107" s="81">
        <f>SUM(D108:D147)-D115-D119+D148-D139-D140-D109-D112-D122-D123-D137-D131-D129</f>
        <v>451883.6000000001</v>
      </c>
      <c r="E107" s="82">
        <f>D107/D150*100</f>
        <v>41.072530959577854</v>
      </c>
      <c r="F107" s="82">
        <f>D107/B107*100</f>
        <v>86.61982751696854</v>
      </c>
      <c r="G107" s="82">
        <f t="shared" si="12"/>
        <v>77.0479093751391</v>
      </c>
      <c r="H107" s="81">
        <f t="shared" si="13"/>
        <v>69802.5</v>
      </c>
      <c r="I107" s="81">
        <f t="shared" si="14"/>
        <v>134613.2999999998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</f>
        <v>950.6999999999997</v>
      </c>
      <c r="E108" s="6">
        <f>D108/D107*100</f>
        <v>0.21038603746628545</v>
      </c>
      <c r="F108" s="6">
        <f t="shared" si="15"/>
        <v>54.7827590180938</v>
      </c>
      <c r="G108" s="6">
        <f t="shared" si="12"/>
        <v>43.887914320007376</v>
      </c>
      <c r="H108" s="61">
        <f aca="true" t="shared" si="16" ref="H108:H148">B108-D108</f>
        <v>784.7000000000004</v>
      </c>
      <c r="I108" s="61">
        <f t="shared" si="14"/>
        <v>1215.5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48.869254233722536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</f>
        <v>541.6999999999998</v>
      </c>
      <c r="E110" s="6">
        <f>D110/D107*100</f>
        <v>0.11987600346637932</v>
      </c>
      <c r="F110" s="6">
        <f>D110/B110*100</f>
        <v>85.5495893872394</v>
      </c>
      <c r="G110" s="6">
        <f t="shared" si="12"/>
        <v>69.60041115251187</v>
      </c>
      <c r="H110" s="61">
        <f t="shared" si="16"/>
        <v>91.50000000000023</v>
      </c>
      <c r="I110" s="61">
        <f t="shared" si="14"/>
        <v>236.60000000000014</v>
      </c>
    </row>
    <row r="111" spans="1:9" s="37" customFormat="1" ht="34.5" customHeight="1">
      <c r="A111" s="16" t="s">
        <v>60</v>
      </c>
      <c r="B111" s="73">
        <v>744.1</v>
      </c>
      <c r="C111" s="53">
        <v>774.1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744.1</v>
      </c>
      <c r="I111" s="61">
        <f t="shared" si="14"/>
        <v>774.1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104</v>
      </c>
      <c r="B113" s="73">
        <v>50</v>
      </c>
      <c r="C113" s="61">
        <v>50</v>
      </c>
      <c r="D113" s="72">
        <f>5.8+4.7+0.7+0.7+1</f>
        <v>12.899999999999999</v>
      </c>
      <c r="E113" s="6">
        <f>D113/D107*100</f>
        <v>0.0028547174537867704</v>
      </c>
      <c r="F113" s="6">
        <f t="shared" si="15"/>
        <v>25.799999999999994</v>
      </c>
      <c r="G113" s="6">
        <f t="shared" si="12"/>
        <v>25.799999999999994</v>
      </c>
      <c r="H113" s="61">
        <f t="shared" si="16"/>
        <v>37.1</v>
      </c>
      <c r="I113" s="61">
        <f t="shared" si="14"/>
        <v>37.1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</f>
        <v>1062.2000000000003</v>
      </c>
      <c r="E114" s="6">
        <f>D114/D107*100</f>
        <v>0.23506053328777587</v>
      </c>
      <c r="F114" s="6">
        <f t="shared" si="15"/>
        <v>73.3057280883368</v>
      </c>
      <c r="G114" s="6">
        <f t="shared" si="12"/>
        <v>58.170865279299036</v>
      </c>
      <c r="H114" s="61">
        <f t="shared" si="16"/>
        <v>386.7999999999997</v>
      </c>
      <c r="I114" s="61">
        <f t="shared" si="14"/>
        <v>763.7999999999997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105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</f>
        <v>15</v>
      </c>
      <c r="E117" s="6">
        <f>D117/D107*100</f>
        <v>0.003319438899752059</v>
      </c>
      <c r="F117" s="6">
        <f>D117/B117*100</f>
        <v>13.636363636363635</v>
      </c>
      <c r="G117" s="6">
        <f t="shared" si="12"/>
        <v>13.636363636363635</v>
      </c>
      <c r="H117" s="61">
        <f t="shared" si="16"/>
        <v>95</v>
      </c>
      <c r="I117" s="61">
        <f t="shared" si="14"/>
        <v>95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</f>
        <v>163.1</v>
      </c>
      <c r="E118" s="6">
        <f>D118/D107*100</f>
        <v>0.03609336563663739</v>
      </c>
      <c r="F118" s="6">
        <f t="shared" si="15"/>
        <v>86.89397975492807</v>
      </c>
      <c r="G118" s="6">
        <f t="shared" si="12"/>
        <v>69.70085470085469</v>
      </c>
      <c r="H118" s="61">
        <f t="shared" si="16"/>
        <v>24.599999999999994</v>
      </c>
      <c r="I118" s="61">
        <f t="shared" si="14"/>
        <v>70.9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73.75843041079094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0.05018991616425114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</f>
        <v>20163.999999999996</v>
      </c>
      <c r="E124" s="17">
        <f>D124/D107*100</f>
        <v>4.462211064973368</v>
      </c>
      <c r="F124" s="6">
        <f t="shared" si="15"/>
        <v>87.03571813963525</v>
      </c>
      <c r="G124" s="6">
        <f t="shared" si="12"/>
        <v>70.07715298533397</v>
      </c>
      <c r="H124" s="61">
        <f t="shared" si="16"/>
        <v>3003.5000000000036</v>
      </c>
      <c r="I124" s="61">
        <f t="shared" si="14"/>
        <v>8610.000000000004</v>
      </c>
    </row>
    <row r="125" spans="1:9" s="2" customFormat="1" ht="18.75">
      <c r="A125" s="16" t="s">
        <v>107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106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0.01217127596575755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0.039744748426364655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100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108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0.005089806312953158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98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0.0026998103051316747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99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</f>
        <v>178</v>
      </c>
      <c r="E136" s="17">
        <f>D136/D107*100</f>
        <v>0.03939067494372444</v>
      </c>
      <c r="F136" s="6">
        <f t="shared" si="15"/>
        <v>64.07487401007918</v>
      </c>
      <c r="G136" s="6">
        <f>D136/C136*100</f>
        <v>48.94143524883145</v>
      </c>
      <c r="H136" s="61">
        <f t="shared" si="16"/>
        <v>99.80000000000001</v>
      </c>
      <c r="I136" s="61">
        <f t="shared" si="14"/>
        <v>185.7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</f>
        <v>106.89999999999998</v>
      </c>
      <c r="E137" s="103">
        <f>D137/D136*100</f>
        <v>60.05617977528088</v>
      </c>
      <c r="F137" s="1">
        <f t="shared" si="15"/>
        <v>55.21694214876032</v>
      </c>
      <c r="G137" s="1">
        <f>D137/C137*100</f>
        <v>41.87230708969839</v>
      </c>
      <c r="H137" s="44">
        <f t="shared" si="16"/>
        <v>86.70000000000002</v>
      </c>
      <c r="I137" s="44">
        <f t="shared" si="14"/>
        <v>148.40000000000003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</f>
        <v>936.8</v>
      </c>
      <c r="E138" s="17">
        <f>D138/D107*100</f>
        <v>0.2073100240858486</v>
      </c>
      <c r="F138" s="6">
        <f t="shared" si="15"/>
        <v>88.21092278719397</v>
      </c>
      <c r="G138" s="6">
        <f t="shared" si="12"/>
        <v>74.51479478205536</v>
      </c>
      <c r="H138" s="61">
        <f t="shared" si="16"/>
        <v>125.20000000000005</v>
      </c>
      <c r="I138" s="61">
        <f t="shared" si="14"/>
        <v>320.4000000000001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89.24033522573667</v>
      </c>
      <c r="G139" s="1">
        <f t="shared" si="12"/>
        <v>74.49785601444367</v>
      </c>
      <c r="H139" s="44">
        <f t="shared" si="16"/>
        <v>79.60000000000002</v>
      </c>
      <c r="I139" s="44">
        <f t="shared" si="14"/>
        <v>226.0000000000001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</f>
        <v>21.3</v>
      </c>
      <c r="E140" s="1">
        <f>D140/D138*100</f>
        <v>2.2736976942783946</v>
      </c>
      <c r="F140" s="1">
        <f t="shared" si="17"/>
        <v>83.203125</v>
      </c>
      <c r="G140" s="1">
        <f>D140/C140*100</f>
        <v>54.19847328244275</v>
      </c>
      <c r="H140" s="44">
        <f t="shared" si="16"/>
        <v>4.300000000000001</v>
      </c>
      <c r="I140" s="44">
        <f t="shared" si="14"/>
        <v>17.999999999999996</v>
      </c>
    </row>
    <row r="141" spans="1:9" s="2" customFormat="1" ht="56.25">
      <c r="A141" s="18" t="s">
        <v>95</v>
      </c>
      <c r="B141" s="73">
        <v>345</v>
      </c>
      <c r="C141" s="53">
        <v>345</v>
      </c>
      <c r="D141" s="76">
        <f>345</f>
        <v>345</v>
      </c>
      <c r="E141" s="17">
        <f>D141/D107*100</f>
        <v>0.07634709469429736</v>
      </c>
      <c r="F141" s="99">
        <f t="shared" si="17"/>
        <v>100</v>
      </c>
      <c r="G141" s="6">
        <f t="shared" si="12"/>
        <v>100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97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33238.5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</f>
        <v>29615.8</v>
      </c>
      <c r="E143" s="17">
        <f>D143/D107*100</f>
        <v>6.553855904485135</v>
      </c>
      <c r="F143" s="99">
        <f t="shared" si="17"/>
        <v>89.10089203784767</v>
      </c>
      <c r="G143" s="6">
        <f t="shared" si="12"/>
        <v>72.10352047523982</v>
      </c>
      <c r="H143" s="61">
        <f t="shared" si="16"/>
        <v>3622.7000000000007</v>
      </c>
      <c r="I143" s="61">
        <f t="shared" si="14"/>
        <v>11458.2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0.4669344052317897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0.13337505499203775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v>428779.4</v>
      </c>
      <c r="C147" s="53">
        <v>473452.9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</f>
        <v>372937.9000000001</v>
      </c>
      <c r="E147" s="17">
        <f>D147/D107*100</f>
        <v>82.52963816345626</v>
      </c>
      <c r="F147" s="6">
        <f t="shared" si="17"/>
        <v>86.97663647087525</v>
      </c>
      <c r="G147" s="6">
        <f t="shared" si="12"/>
        <v>78.76979948797442</v>
      </c>
      <c r="H147" s="61">
        <f t="shared" si="16"/>
        <v>55841.49999999994</v>
      </c>
      <c r="I147" s="61">
        <f t="shared" si="14"/>
        <v>100514.99999999994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</f>
        <v>21751.199999999997</v>
      </c>
      <c r="E148" s="17">
        <f>D148/D107*100</f>
        <v>4.813451959752466</v>
      </c>
      <c r="F148" s="6">
        <f t="shared" si="15"/>
        <v>89.99999999999999</v>
      </c>
      <c r="G148" s="6">
        <f t="shared" si="12"/>
        <v>74.99999999999999</v>
      </c>
      <c r="H148" s="61">
        <f t="shared" si="16"/>
        <v>2416.800000000003</v>
      </c>
      <c r="I148" s="61">
        <f t="shared" si="14"/>
        <v>7250.4000000000015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531781.9000000001</v>
      </c>
      <c r="C149" s="77">
        <f>C43+C69+C72+C77+C79+C87+C102+C107+C100+C84+C98</f>
        <v>600496.2</v>
      </c>
      <c r="D149" s="53">
        <f>D43+D69+D72+D77+D79+D87+D102+D107+D100+D84+D98</f>
        <v>458558.8000000001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1299729.8</v>
      </c>
      <c r="C150" s="47">
        <f>C6+C18+C33+C43+C51+C59+C69+C72+C77+C79+C87+C90+C95+C102+C107+C100+C84+C98+C45</f>
        <v>1531340.7999999998</v>
      </c>
      <c r="D150" s="47">
        <f>D6+D18+D33+D43+D51+D59+D69+D72+D77+D79+D87+D90+D95+D102+D107+D100+D84+D98+D45</f>
        <v>1100208.8000000003</v>
      </c>
      <c r="E150" s="31">
        <v>100</v>
      </c>
      <c r="F150" s="3">
        <f>D150/B150*100</f>
        <v>84.64904013126421</v>
      </c>
      <c r="G150" s="3">
        <f aca="true" t="shared" si="18" ref="G150:G156">D150/C150*100</f>
        <v>71.84611028452976</v>
      </c>
      <c r="H150" s="47">
        <f aca="true" t="shared" si="19" ref="H150:H156">B150-D150</f>
        <v>199520.99999999977</v>
      </c>
      <c r="I150" s="47">
        <f aca="true" t="shared" si="20" ref="I150:I156">C150-D150</f>
        <v>431131.99999999953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446329.0999999998</v>
      </c>
      <c r="E151" s="6">
        <f>D151/D150*100</f>
        <v>40.56767224548646</v>
      </c>
      <c r="F151" s="6">
        <f aca="true" t="shared" si="21" ref="F151:F156">D151/B151*100</f>
        <v>88.27226271973176</v>
      </c>
      <c r="G151" s="6">
        <f t="shared" si="18"/>
        <v>73.4026427504445</v>
      </c>
      <c r="H151" s="61">
        <f t="shared" si="19"/>
        <v>59298.700000000186</v>
      </c>
      <c r="I151" s="72">
        <f t="shared" si="20"/>
        <v>161726.79999999987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56813.4</v>
      </c>
      <c r="E152" s="6">
        <f>D152/D150*100</f>
        <v>5.1638743482146285</v>
      </c>
      <c r="F152" s="6">
        <f t="shared" si="21"/>
        <v>64.51735255073012</v>
      </c>
      <c r="G152" s="6">
        <f t="shared" si="18"/>
        <v>46.58164787988704</v>
      </c>
      <c r="H152" s="61">
        <f t="shared" si="19"/>
        <v>31245.70000000002</v>
      </c>
      <c r="I152" s="72">
        <f t="shared" si="20"/>
        <v>65151.80000000001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21807.90000000001</v>
      </c>
      <c r="E153" s="6">
        <f>D153/D150*100</f>
        <v>1.9821601136075264</v>
      </c>
      <c r="F153" s="6">
        <f t="shared" si="21"/>
        <v>73.42183407289698</v>
      </c>
      <c r="G153" s="6">
        <f t="shared" si="18"/>
        <v>68.79073112567742</v>
      </c>
      <c r="H153" s="61">
        <f t="shared" si="19"/>
        <v>7894.299999999992</v>
      </c>
      <c r="I153" s="72">
        <f t="shared" si="20"/>
        <v>9893.899999999994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24404.5</v>
      </c>
      <c r="C154" s="60">
        <f>C12+C24+C104+C63+C38+C93+C129+C56</f>
        <v>29372.4</v>
      </c>
      <c r="D154" s="60">
        <f>D12+D24+D104+D63+D38+D93+D129+D56</f>
        <v>18205.1</v>
      </c>
      <c r="E154" s="6">
        <f>D154/D150*100</f>
        <v>1.6546949997127813</v>
      </c>
      <c r="F154" s="6">
        <f t="shared" si="21"/>
        <v>74.5973078735479</v>
      </c>
      <c r="G154" s="6">
        <f t="shared" si="18"/>
        <v>61.980294426059835</v>
      </c>
      <c r="H154" s="61">
        <f t="shared" si="19"/>
        <v>6199.4000000000015</v>
      </c>
      <c r="I154" s="72">
        <f t="shared" si="20"/>
        <v>11167.300000000003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16573.3</v>
      </c>
      <c r="E155" s="6">
        <f>D155/D150*100</f>
        <v>1.5063776984877775</v>
      </c>
      <c r="F155" s="6">
        <f t="shared" si="21"/>
        <v>81.13031133738008</v>
      </c>
      <c r="G155" s="6">
        <f t="shared" si="18"/>
        <v>74.3574098085577</v>
      </c>
      <c r="H155" s="61">
        <f t="shared" si="19"/>
        <v>3854.699999999997</v>
      </c>
      <c r="I155" s="72">
        <f t="shared" si="20"/>
        <v>5715.399999999998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631508.2000000001</v>
      </c>
      <c r="C156" s="78">
        <f>C150-C151-C152-C153-C154-C155</f>
        <v>717956.8000000002</v>
      </c>
      <c r="D156" s="78">
        <f>D150-D151-D152-D153-D154-D155</f>
        <v>540480.0000000003</v>
      </c>
      <c r="E156" s="36">
        <f>D156/D150*100</f>
        <v>49.12522059449081</v>
      </c>
      <c r="F156" s="36">
        <f t="shared" si="21"/>
        <v>85.58558701217186</v>
      </c>
      <c r="G156" s="36">
        <f t="shared" si="18"/>
        <v>75.28029541610306</v>
      </c>
      <c r="H156" s="127">
        <f t="shared" si="19"/>
        <v>91028.19999999972</v>
      </c>
      <c r="I156" s="127">
        <f t="shared" si="20"/>
        <v>177476.7999999998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1100208.8000000003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1100208.8000000003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2016-10-06T05:01:12Z</dcterms:modified>
  <cp:category/>
  <cp:version/>
  <cp:contentType/>
  <cp:contentStatus/>
</cp:coreProperties>
</file>